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рганизационно-информационный отдел\Леднева Е. А\"/>
    </mc:Choice>
  </mc:AlternateContent>
  <bookViews>
    <workbookView xWindow="0" yWindow="0" windowWidth="21570" windowHeight="8160"/>
  </bookViews>
  <sheets>
    <sheet name="за 6 мес 2023 год" sheetId="1" r:id="rId1"/>
  </sheets>
  <definedNames>
    <definedName name="_xlnm.Print_Titles" localSheetId="0">'за 6 мес 2023 год'!$5:$7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" i="1" l="1"/>
  <c r="D26" i="1"/>
  <c r="C42" i="1" l="1"/>
  <c r="R22" i="1" l="1"/>
  <c r="R20" i="1"/>
  <c r="R52" i="1" l="1"/>
  <c r="R51" i="1"/>
  <c r="R11" i="1"/>
  <c r="R43" i="1" l="1"/>
  <c r="R44" i="1"/>
  <c r="R42" i="1" s="1"/>
  <c r="R54" i="1" l="1"/>
  <c r="C23" i="1" l="1"/>
  <c r="D23" i="1"/>
  <c r="C26" i="1"/>
  <c r="C30" i="1"/>
  <c r="D30" i="1"/>
  <c r="D17" i="1" l="1"/>
  <c r="D15" i="1"/>
  <c r="E9" i="1"/>
  <c r="F9" i="1"/>
  <c r="G9" i="1"/>
  <c r="H9" i="1"/>
  <c r="I9" i="1"/>
  <c r="J9" i="1"/>
  <c r="K9" i="1"/>
  <c r="L9" i="1"/>
  <c r="O9" i="1" l="1"/>
  <c r="O53" i="1" l="1"/>
  <c r="D45" i="1"/>
  <c r="C45" i="1"/>
  <c r="C40" i="1"/>
  <c r="D38" i="1"/>
  <c r="C38" i="1"/>
  <c r="D35" i="1"/>
  <c r="C35" i="1"/>
  <c r="D33" i="1"/>
  <c r="C33" i="1"/>
  <c r="D9" i="1" l="1"/>
  <c r="O35" i="1"/>
  <c r="O40" i="1"/>
  <c r="O30" i="1"/>
  <c r="O23" i="1"/>
  <c r="O33" i="1"/>
  <c r="O38" i="1"/>
  <c r="O26" i="1"/>
  <c r="O42" i="1"/>
  <c r="O45" i="1"/>
  <c r="O17" i="1"/>
  <c r="C15" i="1"/>
  <c r="O15" i="1" l="1"/>
  <c r="O10" i="1" l="1"/>
  <c r="R58" i="1"/>
  <c r="R57" i="1" l="1"/>
  <c r="R56" i="1"/>
  <c r="R55" i="1"/>
  <c r="R48" i="1"/>
  <c r="R47" i="1"/>
  <c r="R53" i="1" l="1"/>
  <c r="R29" i="1"/>
  <c r="R39" i="1"/>
  <c r="R32" i="1" l="1"/>
  <c r="R18" i="1"/>
  <c r="R16" i="1" l="1"/>
  <c r="R21" i="1" l="1"/>
  <c r="R50" i="1" l="1"/>
  <c r="R49" i="1"/>
  <c r="R45" i="1" s="1"/>
  <c r="R46" i="1"/>
  <c r="R41" i="1"/>
  <c r="R37" i="1"/>
  <c r="R36" i="1"/>
  <c r="R34" i="1"/>
  <c r="R31" i="1"/>
  <c r="R28" i="1"/>
  <c r="R27" i="1"/>
  <c r="R25" i="1"/>
  <c r="R24" i="1"/>
  <c r="R19" i="1"/>
  <c r="R14" i="1"/>
  <c r="R13" i="1"/>
  <c r="R12" i="1"/>
</calcChain>
</file>

<file path=xl/sharedStrings.xml><?xml version="1.0" encoding="utf-8"?>
<sst xmlns="http://schemas.openxmlformats.org/spreadsheetml/2006/main" count="95" uniqueCount="83">
  <si>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</si>
  <si>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</si>
  <si>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</si>
  <si>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</si>
  <si>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</si>
  <si>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</si>
  <si>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</si>
  <si>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</si>
  <si>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</si>
  <si>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</si>
  <si>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</si>
  <si>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</si>
  <si>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</si>
  <si>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</si>
  <si>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</si>
  <si>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</si>
  <si>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Количество мест на сельскохозяйственных и специализированных продовольственных рынках (ед.)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</si>
  <si>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</si>
  <si>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</si>
  <si>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</si>
  <si>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</si>
  <si>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</si>
  <si>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</si>
  <si>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</si>
  <si>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</si>
  <si>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</si>
  <si>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</si>
  <si>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</si>
  <si>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</si>
  <si>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</si>
  <si>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</si>
  <si>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</si>
  <si>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</si>
  <si>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</si>
  <si>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</si>
  <si>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</si>
  <si>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</si>
  <si>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9.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</si>
  <si>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</si>
  <si>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</si>
  <si>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</si>
  <si>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</si>
  <si>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</si>
  <si>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</si>
  <si>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</si>
  <si>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</si>
  <si>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Федеральный бюджет</t>
  </si>
  <si>
    <t>IV</t>
  </si>
  <si>
    <t xml:space="preserve">  </t>
  </si>
  <si>
    <t>Количество совещаний, проведенных администрацией района по вопросам профилактики терроризма и экстремизма (ед)</t>
  </si>
  <si>
    <t>Количество встреч, собраний, проведенных администрацией района по вопросами предупреждения и ликвидации последствий чрезвычайных ситуаций (ед.)</t>
  </si>
  <si>
    <t>О. Н. Бакшеванова</t>
  </si>
  <si>
    <t>Количество жителей вовлеченных в занятия физичесткой культурой по месту жительства(тыс.чел)</t>
  </si>
  <si>
    <t>Количество деревьев на территории района, подлежащих санитарной и омолаживающей обрезке или сносу (ед.)</t>
  </si>
  <si>
    <t>Начальник отдела экономики и финансов</t>
  </si>
  <si>
    <t>Площадь территории детских площадок и иных мест массового отдыха жителей района, подлежащих благоустройству и содержанию (тыс.кв.м)</t>
  </si>
  <si>
    <t>Количество действующих добровольных формирований граждан (ед.)</t>
  </si>
  <si>
    <t>Количество муниципальных служащих, прошедших обучение на курсах повышения квалификации по краткосрочным программам ( человек)</t>
  </si>
  <si>
    <t>Количество проведённых заседаний Комиссии по противодействию коррупции на территории Ленинского района города Челябинска</t>
  </si>
  <si>
    <t>Доля лиц из числа претендующих на замещение должностей муниципальной службы, муниципальных служащих органов местного самоуправления Ленинского района города Челябинска, прошедших проверку на достоверность предстваленных сведений, в том числе на конкурс (процентах от общего количества)</t>
  </si>
  <si>
    <t xml:space="preserve">Количество муниципальных служащих, прошедших повышение квалификации по вопросам противодействия коррупции </t>
  </si>
  <si>
    <t>Доля средств бюджета района, направленных на заключение муниципальных контрактов, по итогам проведения конкурентных процедур в общем объёме средств бюджета района, направленных на заключение муниципальных контрактов.</t>
  </si>
  <si>
    <t>Доля нормативных правовых актов органов местного самоуправления Ленинского района города Челябинска и их проектов,по которым проведена антикоррупционная экспертиза (в процентах от общего количества)</t>
  </si>
  <si>
    <t>-</t>
  </si>
  <si>
    <t>Оказание поддержки добровольным формированиям  граждан по охране порядка</t>
  </si>
  <si>
    <t>Количество совещаний, проведенных администрацией района по вопросам обеспечения первичных мер пожарной безопасности (ед.)</t>
  </si>
  <si>
    <t>Количество ледовых комплексов, оборудованных в местах массового отдыха на территории района (ед.)</t>
  </si>
  <si>
    <t>Количество рейдов и иных профилактических акций, проведённых добровольными формированиями граждан по охране общественного порядка (ед.)</t>
  </si>
  <si>
    <t>Оценка исполнения</t>
  </si>
  <si>
    <t>Обеспечение осуществления населением местного самоуправления.</t>
  </si>
  <si>
    <t>Площадь территории района, подлежащая содержанию и благоустройству          (тыс. кв. м)</t>
  </si>
  <si>
    <t>Внебюджетные средства</t>
  </si>
  <si>
    <t>Муниципальная программа «Повышение эффективности исполнения полномочий администрации Ленинского района города Челябинска»</t>
  </si>
  <si>
    <t>Муниципальная программа «Развитие муниципальной службы в органах местного самоуправления Ленинского района города Челябинска»</t>
  </si>
  <si>
    <t>Муниципальная программа «Формирование современной городской среды в Ленинском районе города Челябинска»</t>
  </si>
  <si>
    <t>Количество проведённых конкурсов на включение в кадровый резерв (единиц)</t>
  </si>
  <si>
    <t>Количество информации о кадровом резерве, размещённой на официальных сайтах администрации Ленинского района города Челябинска, Совета депутатов Ленинского района города Челябинска в сети Интернет (единиц)</t>
  </si>
  <si>
    <t>Муниципальная программа «Противодействие коррупции в Ленинском районе города Челябинска»</t>
  </si>
  <si>
    <t>Площадь территории газонов, подлежащих содержанию и благоустройству ,(тыс. кв. м)</t>
  </si>
  <si>
    <t>Площадь цветочного оформления ( кв.м)</t>
  </si>
  <si>
    <t>Количество муниципальных служащих, прошедших  переподготовку (человек)</t>
  </si>
  <si>
    <t>Количество информационных материалов по освещению деятельности главы и администрации Ленинского района в СМИ, на официальном сайте администрации района, в социальных сетях, других источниках (ед.)</t>
  </si>
  <si>
    <t>Информация о реализации муниципальных программ Ленинского района города Челябинска за 9 месяцев 2023 года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</si>
</sst>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1" fillId="0" borderId="0" xfId="0" applyFont="1" applyBorder="1"/>
    <xf numFmtId="4" fontId="0" fillId="2" borderId="0" xfId="0" applyNumberFormat="1" applyFill="1" applyBorder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4" fillId="0" borderId="0" xfId="0" applyFont="1" applyBorder="1"/>
    <xf numFmtId="0" fontId="0" fillId="0" borderId="0" xfId="0" applyFill="1"/>
    <xf numFmtId="0" fontId="14" fillId="2" borderId="0" xfId="0" applyFont="1" applyFill="1" applyBorder="1"/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top" wrapText="1"/>
    </xf>
    <xf numFmtId="44" fontId="0" fillId="2" borderId="0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165" fontId="9" fillId="2" borderId="1" xfId="1" applyNumberFormat="1" applyFont="1" applyFill="1" applyBorder="1" applyAlignment="1">
      <alignment horizontal="right" vertical="top" wrapText="1"/>
    </xf>
    <xf numFmtId="166" fontId="6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165" fontId="6" fillId="2" borderId="1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164" fontId="16" fillId="2" borderId="1" xfId="0" applyNumberFormat="1" applyFont="1" applyFill="1" applyBorder="1" applyAlignment="1">
      <alignment horizontal="right" vertical="top" wrapText="1"/>
    </xf>
    <xf numFmtId="165" fontId="15" fillId="2" borderId="1" xfId="1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165" fontId="10" fillId="2" borderId="1" xfId="1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166" fontId="15" fillId="2" borderId="1" xfId="0" applyNumberFormat="1" applyFont="1" applyFill="1" applyBorder="1" applyAlignment="1">
      <alignment horizontal="right" vertical="top" wrapText="1"/>
    </xf>
    <xf numFmtId="4" fontId="15" fillId="2" borderId="1" xfId="1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6" fontId="10" fillId="2" borderId="1" xfId="0" applyNumberFormat="1" applyFont="1" applyFill="1" applyBorder="1" applyAlignment="1">
      <alignment horizontal="right" vertical="top" wrapText="1"/>
    </xf>
    <xf numFmtId="4" fontId="6" fillId="2" borderId="1" xfId="1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164" fontId="15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165" fontId="15" fillId="2" borderId="2" xfId="1" applyNumberFormat="1" applyFont="1" applyFill="1" applyBorder="1" applyAlignment="1">
      <alignment horizontal="right" vertical="top" wrapText="1"/>
    </xf>
    <xf numFmtId="4" fontId="15" fillId="2" borderId="2" xfId="1" applyNumberFormat="1" applyFont="1" applyFill="1" applyBorder="1" applyAlignment="1">
      <alignment horizontal="right" vertical="top" wrapText="1"/>
    </xf>
    <xf numFmtId="4" fontId="12" fillId="2" borderId="1" xfId="1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DF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L62"/>
  <sheetViews>
    <sheetView tabSelected="1" topLeftCell="A2" zoomScaleNormal="10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R53" sqref="R53"/>
    </sheetView>
  </sheetViews>
  <sheetFormatPr defaultRowHeight="15" x14ac:dyDescent="0.25"/>
  <cols>
    <col min="1" max="1" width="3.85546875" customWidth="1"/>
    <col min="2" max="2" width="41.42578125" customWidth="1"/>
    <col min="3" max="3" width="11.7109375" customWidth="1"/>
    <col min="4" max="4" width="11.140625" customWidth="1"/>
    <col min="5" max="5" width="10.7109375" customWidth="1"/>
    <col min="6" max="6" width="10.28515625" customWidth="1"/>
    <col min="7" max="7" width="10.42578125" customWidth="1"/>
    <col min="8" max="8" width="11.140625" customWidth="1"/>
    <col min="9" max="9" width="8.140625" customWidth="1"/>
    <col min="10" max="10" width="8.28515625" customWidth="1"/>
    <col min="11" max="11" width="11.28515625" customWidth="1"/>
    <col min="12" max="12" width="12.28515625" customWidth="1"/>
    <col min="13" max="13" width="8.85546875" customWidth="1"/>
    <col min="14" max="14" width="8.140625" customWidth="1"/>
    <col min="15" max="15" width="10.5703125" customWidth="1"/>
    <col min="16" max="16" width="9.5703125" style="4" customWidth="1"/>
    <col min="17" max="17" width="8.28515625" style="9" customWidth="1"/>
    <col min="18" max="18" width="14.42578125" customWidth="1"/>
    <col min="19" max="19" width="4.5703125" customWidth="1"/>
    <col min="20" max="20" width="5.42578125" customWidth="1"/>
    <col min="21" max="21" width="5" customWidth="1"/>
    <col min="22" max="22" width="3.5703125" customWidth="1"/>
    <col min="23" max="23" width="7.7109375" customWidth="1"/>
  </cols>
  <sheetData>
    <row r="1" spans="1:740" ht="18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8"/>
      <c r="R1" s="2"/>
    </row>
    <row r="2" spans="1:740" ht="18.75" customHeight="1" x14ac:dyDescent="0.25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740" ht="18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9"/>
    </row>
    <row r="4" spans="1:740" ht="18.75" customHeight="1" x14ac:dyDescent="0.3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2"/>
      <c r="Q4" s="23"/>
      <c r="R4" s="19"/>
      <c r="S4" s="19"/>
    </row>
    <row r="5" spans="1:740" ht="30" customHeight="1" x14ac:dyDescent="0.25">
      <c r="A5" s="69" t="s">
        <v>0</v>
      </c>
      <c r="B5" s="69" t="s">
        <v>24</v>
      </c>
      <c r="C5" s="69" t="s">
        <v>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 t="s">
        <v>19</v>
      </c>
      <c r="P5" s="69" t="s">
        <v>2</v>
      </c>
      <c r="Q5" s="69"/>
      <c r="R5" s="69" t="s">
        <v>68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740" ht="44.25" customHeight="1" x14ac:dyDescent="0.25">
      <c r="A6" s="69"/>
      <c r="B6" s="69"/>
      <c r="C6" s="69" t="s">
        <v>3</v>
      </c>
      <c r="D6" s="69"/>
      <c r="E6" s="69" t="s">
        <v>46</v>
      </c>
      <c r="F6" s="69"/>
      <c r="G6" s="69" t="s">
        <v>4</v>
      </c>
      <c r="H6" s="69"/>
      <c r="I6" s="69" t="s">
        <v>5</v>
      </c>
      <c r="J6" s="69"/>
      <c r="K6" s="69" t="s">
        <v>6</v>
      </c>
      <c r="L6" s="69"/>
      <c r="M6" s="69" t="s">
        <v>71</v>
      </c>
      <c r="N6" s="69"/>
      <c r="O6" s="69"/>
      <c r="P6" s="69"/>
      <c r="Q6" s="69"/>
      <c r="R6" s="69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740" ht="29.25" customHeight="1" x14ac:dyDescent="0.25">
      <c r="A7" s="69"/>
      <c r="B7" s="69"/>
      <c r="C7" s="27" t="s">
        <v>7</v>
      </c>
      <c r="D7" s="27" t="s">
        <v>8</v>
      </c>
      <c r="E7" s="27" t="s">
        <v>7</v>
      </c>
      <c r="F7" s="27" t="s">
        <v>8</v>
      </c>
      <c r="G7" s="27" t="s">
        <v>7</v>
      </c>
      <c r="H7" s="27" t="s">
        <v>8</v>
      </c>
      <c r="I7" s="27" t="s">
        <v>7</v>
      </c>
      <c r="J7" s="27" t="s">
        <v>8</v>
      </c>
      <c r="K7" s="27" t="s">
        <v>7</v>
      </c>
      <c r="L7" s="27" t="s">
        <v>8</v>
      </c>
      <c r="M7" s="27" t="s">
        <v>7</v>
      </c>
      <c r="N7" s="27" t="s">
        <v>8</v>
      </c>
      <c r="O7" s="69"/>
      <c r="P7" s="27" t="s">
        <v>7</v>
      </c>
      <c r="Q7" s="27" t="s">
        <v>8</v>
      </c>
      <c r="R7" s="69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740" s="28" customFormat="1" ht="26.25" customHeight="1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</row>
    <row r="9" spans="1:740" s="11" customFormat="1" ht="86.25" customHeight="1" x14ac:dyDescent="0.25">
      <c r="A9" s="37" t="s">
        <v>43</v>
      </c>
      <c r="B9" s="64" t="s">
        <v>72</v>
      </c>
      <c r="C9" s="61">
        <v>146710.39999999999</v>
      </c>
      <c r="D9" s="61">
        <f t="shared" ref="D9:L9" si="0">D10+D15+D17+D23+D26+D30+D33+D35+D38+D40</f>
        <v>73805.652000000002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146710.45199999999</v>
      </c>
      <c r="L9" s="61">
        <f t="shared" si="0"/>
        <v>73805.652000000002</v>
      </c>
      <c r="M9" s="61">
        <v>0</v>
      </c>
      <c r="N9" s="61">
        <v>0</v>
      </c>
      <c r="O9" s="65">
        <f>L9/K9</f>
        <v>0.5030701698063067</v>
      </c>
      <c r="P9" s="61"/>
      <c r="Q9" s="61"/>
      <c r="R9" s="66">
        <f>(R11+R12+R13+R14+R16+R18+R19+R20+R21+R22+R24+R25+R27+R28+R29+R31+R32+R34+R36+R37+R39+R41)/22</f>
        <v>0.82659299845718148</v>
      </c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740" s="11" customFormat="1" ht="39" customHeight="1" x14ac:dyDescent="0.25">
      <c r="A10" s="29" t="s">
        <v>25</v>
      </c>
      <c r="B10" s="62" t="s">
        <v>18</v>
      </c>
      <c r="C10" s="42">
        <v>53142.7</v>
      </c>
      <c r="D10" s="42">
        <v>34346</v>
      </c>
      <c r="E10" s="43"/>
      <c r="F10" s="43"/>
      <c r="G10" s="43"/>
      <c r="H10" s="43"/>
      <c r="I10" s="43"/>
      <c r="J10" s="43"/>
      <c r="K10" s="42">
        <v>53142.7</v>
      </c>
      <c r="L10" s="42">
        <v>34346</v>
      </c>
      <c r="M10" s="43"/>
      <c r="N10" s="43"/>
      <c r="O10" s="44">
        <f>D10/C10</f>
        <v>0.64629761001981456</v>
      </c>
      <c r="P10" s="60"/>
      <c r="Q10" s="60"/>
      <c r="R10" s="5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740" s="11" customFormat="1" ht="108.75" customHeight="1" x14ac:dyDescent="0.25">
      <c r="A11" s="29"/>
      <c r="B11" s="30" t="s">
        <v>81</v>
      </c>
      <c r="C11" s="42"/>
      <c r="D11" s="42"/>
      <c r="E11" s="43"/>
      <c r="F11" s="43"/>
      <c r="G11" s="43"/>
      <c r="H11" s="43"/>
      <c r="I11" s="43"/>
      <c r="J11" s="43"/>
      <c r="K11" s="42"/>
      <c r="L11" s="42"/>
      <c r="M11" s="43"/>
      <c r="N11" s="43"/>
      <c r="O11" s="44"/>
      <c r="P11" s="45">
        <v>132</v>
      </c>
      <c r="Q11" s="46">
        <v>121</v>
      </c>
      <c r="R11" s="47">
        <f>Q11/P11</f>
        <v>0.91666666666666663</v>
      </c>
      <c r="S11" s="13"/>
      <c r="T11" s="13"/>
      <c r="U11" s="26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740" s="11" customFormat="1" ht="86.25" customHeight="1" x14ac:dyDescent="0.25">
      <c r="A12" s="29"/>
      <c r="B12" s="30" t="s">
        <v>14</v>
      </c>
      <c r="C12" s="31"/>
      <c r="D12" s="32"/>
      <c r="E12" s="33"/>
      <c r="F12" s="33"/>
      <c r="G12" s="33"/>
      <c r="H12" s="33"/>
      <c r="I12" s="33"/>
      <c r="J12" s="33"/>
      <c r="K12" s="32"/>
      <c r="L12" s="32"/>
      <c r="M12" s="33"/>
      <c r="N12" s="33"/>
      <c r="O12" s="34"/>
      <c r="P12" s="35">
        <v>75</v>
      </c>
      <c r="Q12" s="35">
        <v>100</v>
      </c>
      <c r="R12" s="36">
        <f t="shared" ref="R12:R14" si="1">Q12/P12</f>
        <v>1.3333333333333333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740" s="11" customFormat="1" ht="87.75" customHeight="1" x14ac:dyDescent="0.25">
      <c r="A13" s="29"/>
      <c r="B13" s="30" t="s">
        <v>15</v>
      </c>
      <c r="C13" s="42"/>
      <c r="D13" s="32"/>
      <c r="E13" s="33"/>
      <c r="F13" s="33"/>
      <c r="G13" s="33"/>
      <c r="H13" s="33"/>
      <c r="I13" s="33"/>
      <c r="J13" s="33"/>
      <c r="K13" s="32"/>
      <c r="L13" s="32"/>
      <c r="M13" s="33"/>
      <c r="N13" s="33"/>
      <c r="O13" s="34"/>
      <c r="P13" s="35">
        <v>99.8</v>
      </c>
      <c r="Q13" s="35">
        <v>100</v>
      </c>
      <c r="R13" s="36">
        <f t="shared" si="1"/>
        <v>1.0020040080160322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740" s="11" customFormat="1" ht="68.25" customHeight="1" x14ac:dyDescent="0.25">
      <c r="A14" s="29"/>
      <c r="B14" s="30" t="s">
        <v>16</v>
      </c>
      <c r="C14" s="31"/>
      <c r="D14" s="32"/>
      <c r="E14" s="33"/>
      <c r="F14" s="33"/>
      <c r="G14" s="33"/>
      <c r="H14" s="33"/>
      <c r="I14" s="33"/>
      <c r="J14" s="33"/>
      <c r="K14" s="32"/>
      <c r="L14" s="32"/>
      <c r="M14" s="33"/>
      <c r="N14" s="33"/>
      <c r="O14" s="34"/>
      <c r="P14" s="35">
        <v>416</v>
      </c>
      <c r="Q14" s="35">
        <v>416</v>
      </c>
      <c r="R14" s="36">
        <f t="shared" si="1"/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740" s="11" customFormat="1" ht="45" x14ac:dyDescent="0.6">
      <c r="A15" s="29" t="s">
        <v>26</v>
      </c>
      <c r="B15" s="63" t="s">
        <v>69</v>
      </c>
      <c r="C15" s="42">
        <f>E15+G15+I15+K15+M15</f>
        <v>967.12</v>
      </c>
      <c r="D15" s="42">
        <f>F15+H15+J15+L15+N15</f>
        <v>409.6</v>
      </c>
      <c r="E15" s="43"/>
      <c r="F15" s="43"/>
      <c r="G15" s="43"/>
      <c r="H15" s="43"/>
      <c r="I15" s="43"/>
      <c r="J15" s="43"/>
      <c r="K15" s="42">
        <v>967.12</v>
      </c>
      <c r="L15" s="42">
        <v>409.6</v>
      </c>
      <c r="M15" s="43"/>
      <c r="N15" s="43"/>
      <c r="O15" s="44">
        <f>D15/C15</f>
        <v>0.42352551906692038</v>
      </c>
      <c r="P15" s="46"/>
      <c r="Q15" s="46"/>
      <c r="R15" s="36"/>
      <c r="S15" s="1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740" s="11" customFormat="1" ht="60" customHeight="1" x14ac:dyDescent="0.25">
      <c r="A16" s="25"/>
      <c r="B16" s="30" t="s">
        <v>20</v>
      </c>
      <c r="C16" s="42"/>
      <c r="D16" s="32"/>
      <c r="E16" s="33"/>
      <c r="F16" s="33"/>
      <c r="G16" s="33"/>
      <c r="H16" s="33"/>
      <c r="I16" s="33"/>
      <c r="J16" s="33"/>
      <c r="K16" s="32"/>
      <c r="L16" s="32"/>
      <c r="M16" s="33"/>
      <c r="N16" s="33"/>
      <c r="O16" s="34"/>
      <c r="P16" s="35">
        <v>156</v>
      </c>
      <c r="Q16" s="35">
        <v>117</v>
      </c>
      <c r="R16" s="36">
        <f>Q16/P16</f>
        <v>0.75</v>
      </c>
      <c r="S16" s="13"/>
      <c r="T16" s="2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11" customFormat="1" ht="80.25" customHeight="1" x14ac:dyDescent="0.6">
      <c r="A17" s="39" t="s">
        <v>27</v>
      </c>
      <c r="B17" s="62" t="s">
        <v>17</v>
      </c>
      <c r="C17" s="42">
        <v>84933.2</v>
      </c>
      <c r="D17" s="42">
        <f>F17+H17+J17+L17+N17</f>
        <v>35199.699999999997</v>
      </c>
      <c r="E17" s="43"/>
      <c r="F17" s="43"/>
      <c r="G17" s="43"/>
      <c r="H17" s="43"/>
      <c r="I17" s="43"/>
      <c r="J17" s="43"/>
      <c r="K17" s="42">
        <v>84933.2</v>
      </c>
      <c r="L17" s="42">
        <v>35199.699999999997</v>
      </c>
      <c r="M17" s="43"/>
      <c r="N17" s="43"/>
      <c r="O17" s="44">
        <f>D17/C17</f>
        <v>0.41443981858684237</v>
      </c>
      <c r="P17" s="35"/>
      <c r="Q17" s="35"/>
      <c r="R17" s="59"/>
      <c r="S17" s="16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s="11" customFormat="1" ht="51" customHeight="1" x14ac:dyDescent="0.25">
      <c r="A18" s="39"/>
      <c r="B18" s="30" t="s">
        <v>70</v>
      </c>
      <c r="C18" s="42"/>
      <c r="D18" s="32"/>
      <c r="E18" s="50"/>
      <c r="F18" s="50"/>
      <c r="G18" s="50"/>
      <c r="H18" s="50"/>
      <c r="I18" s="50"/>
      <c r="J18" s="50"/>
      <c r="K18" s="51"/>
      <c r="L18" s="51"/>
      <c r="M18" s="50"/>
      <c r="N18" s="50"/>
      <c r="O18" s="50"/>
      <c r="P18" s="35">
        <v>810.654</v>
      </c>
      <c r="Q18" s="35">
        <v>810.654</v>
      </c>
      <c r="R18" s="36">
        <f>Q18/P18</f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s="11" customFormat="1" ht="47.25" x14ac:dyDescent="0.25">
      <c r="A19" s="39" t="s">
        <v>48</v>
      </c>
      <c r="B19" s="30" t="s">
        <v>53</v>
      </c>
      <c r="C19" s="42"/>
      <c r="D19" s="32"/>
      <c r="E19" s="50"/>
      <c r="F19" s="50"/>
      <c r="G19" s="50"/>
      <c r="H19" s="50"/>
      <c r="I19" s="50"/>
      <c r="J19" s="50"/>
      <c r="K19" s="51"/>
      <c r="L19" s="51"/>
      <c r="M19" s="50"/>
      <c r="N19" s="50"/>
      <c r="O19" s="50"/>
      <c r="P19" s="35">
        <v>900</v>
      </c>
      <c r="Q19" s="35">
        <v>0</v>
      </c>
      <c r="R19" s="36">
        <f t="shared" ref="R19:R41" si="2">Q19/P19</f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s="11" customFormat="1" ht="55.5" customHeight="1" x14ac:dyDescent="0.25">
      <c r="A20" s="39"/>
      <c r="B20" s="30" t="s">
        <v>78</v>
      </c>
      <c r="C20" s="42"/>
      <c r="D20" s="32"/>
      <c r="E20" s="50"/>
      <c r="F20" s="50"/>
      <c r="G20" s="50"/>
      <c r="H20" s="50"/>
      <c r="I20" s="50"/>
      <c r="J20" s="50"/>
      <c r="K20" s="51"/>
      <c r="L20" s="51"/>
      <c r="M20" s="50"/>
      <c r="N20" s="50"/>
      <c r="O20" s="50"/>
      <c r="P20" s="35">
        <v>455.69400000000002</v>
      </c>
      <c r="Q20" s="35">
        <v>455.69400000000002</v>
      </c>
      <c r="R20" s="36">
        <f>Q20/P20</f>
        <v>1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s="11" customFormat="1" ht="69.75" customHeight="1" x14ac:dyDescent="0.25">
      <c r="A21" s="39"/>
      <c r="B21" s="30" t="s">
        <v>55</v>
      </c>
      <c r="C21" s="42"/>
      <c r="D21" s="32"/>
      <c r="E21" s="50"/>
      <c r="F21" s="50"/>
      <c r="G21" s="50"/>
      <c r="H21" s="50"/>
      <c r="I21" s="50"/>
      <c r="J21" s="50"/>
      <c r="K21" s="51"/>
      <c r="L21" s="51"/>
      <c r="M21" s="50"/>
      <c r="N21" s="50"/>
      <c r="O21" s="50"/>
      <c r="P21" s="35">
        <v>442.69600000000003</v>
      </c>
      <c r="Q21" s="35">
        <v>442.69600000000003</v>
      </c>
      <c r="R21" s="36">
        <f t="shared" si="2"/>
        <v>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11" customFormat="1" ht="31.5" customHeight="1" x14ac:dyDescent="0.25">
      <c r="A22" s="39"/>
      <c r="B22" s="30" t="s">
        <v>79</v>
      </c>
      <c r="C22" s="42"/>
      <c r="D22" s="32"/>
      <c r="E22" s="50"/>
      <c r="F22" s="50"/>
      <c r="G22" s="50"/>
      <c r="H22" s="50"/>
      <c r="I22" s="50"/>
      <c r="J22" s="50"/>
      <c r="K22" s="51"/>
      <c r="L22" s="51"/>
      <c r="M22" s="50"/>
      <c r="N22" s="50"/>
      <c r="O22" s="50"/>
      <c r="P22" s="35">
        <v>1188</v>
      </c>
      <c r="Q22" s="35">
        <v>1188</v>
      </c>
      <c r="R22" s="36">
        <f t="shared" si="2"/>
        <v>1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s="11" customFormat="1" ht="31.5" x14ac:dyDescent="0.25">
      <c r="A23" s="39" t="s">
        <v>28</v>
      </c>
      <c r="B23" s="62" t="s">
        <v>21</v>
      </c>
      <c r="C23" s="42">
        <f>E23+G23+I23+K23+M23</f>
        <v>550</v>
      </c>
      <c r="D23" s="42">
        <f>F23+H23+J23+L23+N23</f>
        <v>370</v>
      </c>
      <c r="E23" s="43"/>
      <c r="F23" s="43"/>
      <c r="G23" s="43"/>
      <c r="H23" s="43"/>
      <c r="I23" s="43"/>
      <c r="J23" s="43"/>
      <c r="K23" s="42">
        <v>550</v>
      </c>
      <c r="L23" s="42">
        <v>370</v>
      </c>
      <c r="M23" s="43"/>
      <c r="N23" s="36"/>
      <c r="O23" s="44">
        <f>D23/C23</f>
        <v>0.67272727272727273</v>
      </c>
      <c r="P23" s="35"/>
      <c r="Q23" s="35"/>
      <c r="R23" s="59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s="11" customFormat="1" ht="65.25" customHeight="1" x14ac:dyDescent="0.25">
      <c r="A24" s="41"/>
      <c r="B24" s="30" t="s">
        <v>12</v>
      </c>
      <c r="C24" s="42"/>
      <c r="D24" s="32"/>
      <c r="E24" s="50"/>
      <c r="F24" s="50"/>
      <c r="G24" s="50"/>
      <c r="H24" s="50"/>
      <c r="I24" s="50"/>
      <c r="J24" s="50"/>
      <c r="K24" s="51"/>
      <c r="L24" s="51"/>
      <c r="M24" s="50"/>
      <c r="N24" s="50"/>
      <c r="O24" s="52"/>
      <c r="P24" s="35">
        <v>8</v>
      </c>
      <c r="Q24" s="35">
        <v>6</v>
      </c>
      <c r="R24" s="36">
        <f t="shared" si="2"/>
        <v>0.75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11" customFormat="1" ht="45.75" customHeight="1" x14ac:dyDescent="0.25">
      <c r="A25" s="41"/>
      <c r="B25" s="30" t="s">
        <v>13</v>
      </c>
      <c r="C25" s="42"/>
      <c r="D25" s="32"/>
      <c r="E25" s="50"/>
      <c r="F25" s="50"/>
      <c r="G25" s="50"/>
      <c r="H25" s="50"/>
      <c r="I25" s="50"/>
      <c r="J25" s="50"/>
      <c r="K25" s="51"/>
      <c r="L25" s="51"/>
      <c r="M25" s="50"/>
      <c r="N25" s="50"/>
      <c r="O25" s="52"/>
      <c r="P25" s="35">
        <v>4</v>
      </c>
      <c r="Q25" s="35">
        <v>2</v>
      </c>
      <c r="R25" s="36">
        <f t="shared" si="2"/>
        <v>0.5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11" customFormat="1" ht="53.25" customHeight="1" x14ac:dyDescent="0.25">
      <c r="A26" s="39" t="s">
        <v>29</v>
      </c>
      <c r="B26" s="62" t="s">
        <v>22</v>
      </c>
      <c r="C26" s="42">
        <f>E26+G26+I26+K26+M26</f>
        <v>6144.8320000000003</v>
      </c>
      <c r="D26" s="42">
        <f>F26+S226+J26+L26+N26</f>
        <v>2881.2820000000002</v>
      </c>
      <c r="E26" s="43"/>
      <c r="F26" s="43"/>
      <c r="G26" s="43"/>
      <c r="H26" s="43"/>
      <c r="I26" s="43"/>
      <c r="J26" s="43"/>
      <c r="K26" s="42">
        <v>6144.8320000000003</v>
      </c>
      <c r="L26" s="42">
        <v>2881.2820000000002</v>
      </c>
      <c r="M26" s="36"/>
      <c r="N26" s="36"/>
      <c r="O26" s="44">
        <f>D26/C26</f>
        <v>0.46889516263422659</v>
      </c>
      <c r="P26" s="35"/>
      <c r="Q26" s="35"/>
      <c r="R26" s="59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11" customFormat="1" ht="68.25" customHeight="1" x14ac:dyDescent="0.25">
      <c r="A27" s="41"/>
      <c r="B27" s="30" t="s">
        <v>9</v>
      </c>
      <c r="C27" s="42"/>
      <c r="D27" s="32"/>
      <c r="E27" s="50"/>
      <c r="F27" s="50"/>
      <c r="G27" s="50"/>
      <c r="H27" s="50"/>
      <c r="I27" s="50"/>
      <c r="J27" s="50"/>
      <c r="K27" s="51"/>
      <c r="L27" s="51"/>
      <c r="M27" s="50"/>
      <c r="N27" s="50"/>
      <c r="O27" s="50"/>
      <c r="P27" s="35">
        <v>29</v>
      </c>
      <c r="Q27" s="35">
        <v>29</v>
      </c>
      <c r="R27" s="36">
        <f t="shared" si="2"/>
        <v>1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11" customFormat="1" ht="47.25" x14ac:dyDescent="0.25">
      <c r="A28" s="41"/>
      <c r="B28" s="30" t="s">
        <v>10</v>
      </c>
      <c r="C28" s="42"/>
      <c r="D28" s="32"/>
      <c r="E28" s="50"/>
      <c r="F28" s="50"/>
      <c r="G28" s="50"/>
      <c r="H28" s="50"/>
      <c r="I28" s="50"/>
      <c r="J28" s="50"/>
      <c r="K28" s="51"/>
      <c r="L28" s="51"/>
      <c r="M28" s="50"/>
      <c r="N28" s="50"/>
      <c r="O28" s="50"/>
      <c r="P28" s="35">
        <v>26</v>
      </c>
      <c r="Q28" s="35">
        <v>32</v>
      </c>
      <c r="R28" s="36">
        <f t="shared" si="2"/>
        <v>1.2307692307692308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s="11" customFormat="1" ht="47.25" x14ac:dyDescent="0.25">
      <c r="A29" s="41"/>
      <c r="B29" s="30" t="s">
        <v>66</v>
      </c>
      <c r="C29" s="42"/>
      <c r="D29" s="32"/>
      <c r="E29" s="50"/>
      <c r="F29" s="50"/>
      <c r="G29" s="50"/>
      <c r="H29" s="50"/>
      <c r="I29" s="50"/>
      <c r="J29" s="50"/>
      <c r="K29" s="51"/>
      <c r="L29" s="51"/>
      <c r="M29" s="50"/>
      <c r="N29" s="50"/>
      <c r="O29" s="50"/>
      <c r="P29" s="35">
        <v>6</v>
      </c>
      <c r="Q29" s="35">
        <v>0</v>
      </c>
      <c r="R29" s="36">
        <f>Q29/P29</f>
        <v>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11" customFormat="1" ht="55.5" customHeight="1" x14ac:dyDescent="0.25">
      <c r="A30" s="39" t="s">
        <v>30</v>
      </c>
      <c r="B30" s="62" t="s">
        <v>23</v>
      </c>
      <c r="C30" s="42">
        <f>E30+G30+I30+K30+M30</f>
        <v>698</v>
      </c>
      <c r="D30" s="42">
        <f>F30+H30+J30+L30+N30</f>
        <v>501.32</v>
      </c>
      <c r="E30" s="43"/>
      <c r="F30" s="43"/>
      <c r="G30" s="43"/>
      <c r="H30" s="43"/>
      <c r="I30" s="43"/>
      <c r="J30" s="43"/>
      <c r="K30" s="42">
        <v>698</v>
      </c>
      <c r="L30" s="42">
        <v>501.32</v>
      </c>
      <c r="M30" s="36"/>
      <c r="N30" s="36"/>
      <c r="O30" s="44">
        <f>D30/C30</f>
        <v>0.71822349570200572</v>
      </c>
      <c r="P30" s="35"/>
      <c r="Q30" s="58"/>
      <c r="R30" s="50"/>
      <c r="S30" s="13"/>
      <c r="T30" s="13"/>
      <c r="U30" s="24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s="11" customFormat="1" ht="63" x14ac:dyDescent="0.25">
      <c r="A31" s="41"/>
      <c r="B31" s="30" t="s">
        <v>11</v>
      </c>
      <c r="C31" s="42"/>
      <c r="D31" s="32"/>
      <c r="E31" s="50"/>
      <c r="F31" s="50"/>
      <c r="G31" s="50"/>
      <c r="H31" s="50"/>
      <c r="I31" s="50"/>
      <c r="J31" s="50"/>
      <c r="K31" s="51"/>
      <c r="L31" s="51"/>
      <c r="M31" s="50"/>
      <c r="N31" s="50"/>
      <c r="O31" s="50"/>
      <c r="P31" s="35">
        <v>8</v>
      </c>
      <c r="Q31" s="35">
        <v>7</v>
      </c>
      <c r="R31" s="36">
        <f t="shared" si="2"/>
        <v>0.875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s="11" customFormat="1" ht="51" customHeight="1" x14ac:dyDescent="0.25">
      <c r="A32" s="41"/>
      <c r="B32" s="30" t="s">
        <v>52</v>
      </c>
      <c r="C32" s="42"/>
      <c r="D32" s="32"/>
      <c r="E32" s="50"/>
      <c r="F32" s="50"/>
      <c r="G32" s="50"/>
      <c r="H32" s="50"/>
      <c r="I32" s="50"/>
      <c r="J32" s="50"/>
      <c r="K32" s="51"/>
      <c r="L32" s="51"/>
      <c r="M32" s="50"/>
      <c r="N32" s="50"/>
      <c r="O32" s="50"/>
      <c r="P32" s="35">
        <v>1</v>
      </c>
      <c r="Q32" s="35">
        <v>0.95</v>
      </c>
      <c r="R32" s="36">
        <f>Q32/P32</f>
        <v>0.95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11" customFormat="1" ht="44.25" customHeight="1" x14ac:dyDescent="0.25">
      <c r="A33" s="39" t="s">
        <v>31</v>
      </c>
      <c r="B33" s="62" t="s">
        <v>33</v>
      </c>
      <c r="C33" s="42">
        <f>E33+G33+I33+K33+M33</f>
        <v>11</v>
      </c>
      <c r="D33" s="42">
        <f>F33+H33+J33+L33+N33</f>
        <v>0</v>
      </c>
      <c r="E33" s="43"/>
      <c r="F33" s="43"/>
      <c r="G33" s="43"/>
      <c r="H33" s="43"/>
      <c r="I33" s="43"/>
      <c r="J33" s="43"/>
      <c r="K33" s="42">
        <v>11</v>
      </c>
      <c r="L33" s="42">
        <v>0</v>
      </c>
      <c r="M33" s="36"/>
      <c r="N33" s="36"/>
      <c r="O33" s="44">
        <f>D33/C33</f>
        <v>0</v>
      </c>
      <c r="P33" s="35"/>
      <c r="Q33" s="58"/>
      <c r="R33" s="50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11" customFormat="1" ht="69" customHeight="1" x14ac:dyDescent="0.25">
      <c r="A34" s="39"/>
      <c r="B34" s="30" t="s">
        <v>65</v>
      </c>
      <c r="C34" s="42"/>
      <c r="D34" s="32"/>
      <c r="E34" s="50"/>
      <c r="F34" s="50"/>
      <c r="G34" s="50"/>
      <c r="H34" s="50"/>
      <c r="I34" s="50"/>
      <c r="J34" s="50"/>
      <c r="K34" s="51"/>
      <c r="L34" s="51"/>
      <c r="M34" s="50"/>
      <c r="N34" s="50"/>
      <c r="O34" s="50"/>
      <c r="P34" s="35">
        <v>20</v>
      </c>
      <c r="Q34" s="35">
        <v>15</v>
      </c>
      <c r="R34" s="36">
        <f t="shared" si="2"/>
        <v>0.75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11" customFormat="1" ht="53.25" customHeight="1" x14ac:dyDescent="0.25">
      <c r="A35" s="39" t="s">
        <v>32</v>
      </c>
      <c r="B35" s="62" t="s">
        <v>64</v>
      </c>
      <c r="C35" s="42">
        <f>E35+G35+I35+K35+M35</f>
        <v>241.1</v>
      </c>
      <c r="D35" s="42">
        <f>F35+H35+J35+L35+N35</f>
        <v>97.75</v>
      </c>
      <c r="E35" s="43"/>
      <c r="F35" s="43"/>
      <c r="G35" s="43"/>
      <c r="H35" s="43"/>
      <c r="I35" s="43"/>
      <c r="J35" s="43"/>
      <c r="K35" s="42">
        <v>241.1</v>
      </c>
      <c r="L35" s="42">
        <v>97.75</v>
      </c>
      <c r="M35" s="36"/>
      <c r="N35" s="36"/>
      <c r="O35" s="44">
        <f>D35/C35</f>
        <v>0.40543343011198674</v>
      </c>
      <c r="P35" s="35"/>
      <c r="Q35" s="35"/>
      <c r="R35" s="5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11" customFormat="1" ht="48.75" customHeight="1" x14ac:dyDescent="0.25">
      <c r="A36" s="41"/>
      <c r="B36" s="30" t="s">
        <v>56</v>
      </c>
      <c r="C36" s="42"/>
      <c r="D36" s="32"/>
      <c r="E36" s="50"/>
      <c r="F36" s="50"/>
      <c r="G36" s="50"/>
      <c r="H36" s="50"/>
      <c r="I36" s="50"/>
      <c r="J36" s="50"/>
      <c r="K36" s="51"/>
      <c r="L36" s="51"/>
      <c r="M36" s="50"/>
      <c r="N36" s="50"/>
      <c r="O36" s="50"/>
      <c r="P36" s="35">
        <v>4</v>
      </c>
      <c r="Q36" s="35">
        <v>4</v>
      </c>
      <c r="R36" s="36">
        <f t="shared" si="2"/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s="11" customFormat="1" ht="78.75" x14ac:dyDescent="0.25">
      <c r="A37" s="41"/>
      <c r="B37" s="30" t="s">
        <v>67</v>
      </c>
      <c r="C37" s="42"/>
      <c r="D37" s="32"/>
      <c r="E37" s="50"/>
      <c r="F37" s="50"/>
      <c r="G37" s="50"/>
      <c r="H37" s="50"/>
      <c r="I37" s="50"/>
      <c r="J37" s="50"/>
      <c r="K37" s="51"/>
      <c r="L37" s="51"/>
      <c r="M37" s="50"/>
      <c r="N37" s="50"/>
      <c r="O37" s="50"/>
      <c r="P37" s="35">
        <v>30</v>
      </c>
      <c r="Q37" s="35">
        <v>22</v>
      </c>
      <c r="R37" s="36">
        <f t="shared" si="2"/>
        <v>0.73333333333333328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s="11" customFormat="1" ht="47.25" x14ac:dyDescent="0.25">
      <c r="A38" s="39" t="s">
        <v>37</v>
      </c>
      <c r="B38" s="62" t="s">
        <v>39</v>
      </c>
      <c r="C38" s="42">
        <f>E38+G38+I38+K38+M38</f>
        <v>6</v>
      </c>
      <c r="D38" s="42">
        <f>F38+H38+J38+L38+N38</f>
        <v>0</v>
      </c>
      <c r="E38" s="43"/>
      <c r="F38" s="43"/>
      <c r="G38" s="43"/>
      <c r="H38" s="43"/>
      <c r="I38" s="43"/>
      <c r="J38" s="43"/>
      <c r="K38" s="42">
        <v>6</v>
      </c>
      <c r="L38" s="42">
        <v>0</v>
      </c>
      <c r="M38" s="36"/>
      <c r="N38" s="36"/>
      <c r="O38" s="44">
        <f>D38/C38</f>
        <v>0</v>
      </c>
      <c r="P38" s="58"/>
      <c r="Q38" s="58"/>
      <c r="R38" s="50"/>
      <c r="S38" s="13"/>
      <c r="T38" s="13"/>
      <c r="U38" s="24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s="11" customFormat="1" ht="64.5" customHeight="1" x14ac:dyDescent="0.25">
      <c r="A39" s="39"/>
      <c r="B39" s="30" t="s">
        <v>49</v>
      </c>
      <c r="C39" s="42"/>
      <c r="D39" s="32"/>
      <c r="E39" s="50"/>
      <c r="F39" s="50"/>
      <c r="G39" s="50"/>
      <c r="H39" s="50"/>
      <c r="I39" s="50"/>
      <c r="J39" s="50"/>
      <c r="K39" s="51"/>
      <c r="L39" s="51"/>
      <c r="M39" s="50"/>
      <c r="N39" s="50"/>
      <c r="O39" s="50"/>
      <c r="P39" s="35">
        <v>11</v>
      </c>
      <c r="Q39" s="35">
        <v>8</v>
      </c>
      <c r="R39" s="36">
        <f>Q39/P39</f>
        <v>0.72727272727272729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s="11" customFormat="1" ht="55.5" customHeight="1" x14ac:dyDescent="0.25">
      <c r="A40" s="39" t="s">
        <v>38</v>
      </c>
      <c r="B40" s="62" t="s">
        <v>40</v>
      </c>
      <c r="C40" s="42">
        <f>E40+G40+I40+K40+M40</f>
        <v>16.5</v>
      </c>
      <c r="D40" s="42">
        <v>0</v>
      </c>
      <c r="E40" s="43"/>
      <c r="F40" s="43"/>
      <c r="G40" s="43"/>
      <c r="H40" s="43"/>
      <c r="I40" s="43"/>
      <c r="J40" s="43"/>
      <c r="K40" s="42">
        <v>16.5</v>
      </c>
      <c r="L40" s="42">
        <v>0</v>
      </c>
      <c r="M40" s="43"/>
      <c r="N40" s="36"/>
      <c r="O40" s="44">
        <f>D40/C40</f>
        <v>0</v>
      </c>
      <c r="P40" s="58"/>
      <c r="Q40" s="58"/>
      <c r="R40" s="5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s="11" customFormat="1" ht="85.5" customHeight="1" x14ac:dyDescent="0.25">
      <c r="A41" s="39"/>
      <c r="B41" s="30" t="s">
        <v>50</v>
      </c>
      <c r="C41" s="42"/>
      <c r="D41" s="32"/>
      <c r="E41" s="50"/>
      <c r="F41" s="50"/>
      <c r="G41" s="50"/>
      <c r="H41" s="50"/>
      <c r="I41" s="50"/>
      <c r="J41" s="50"/>
      <c r="K41" s="51"/>
      <c r="L41" s="51"/>
      <c r="M41" s="50"/>
      <c r="N41" s="50"/>
      <c r="O41" s="50"/>
      <c r="P41" s="35">
        <v>3</v>
      </c>
      <c r="Q41" s="35">
        <v>2</v>
      </c>
      <c r="R41" s="36">
        <f t="shared" si="2"/>
        <v>0.66666666666666663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63" x14ac:dyDescent="0.25">
      <c r="A42" s="38" t="s">
        <v>44</v>
      </c>
      <c r="B42" s="53" t="s">
        <v>74</v>
      </c>
      <c r="C42" s="54">
        <f>E42+G42+I42+K42</f>
        <v>43734.354999999996</v>
      </c>
      <c r="D42" s="54">
        <v>43589.911999999997</v>
      </c>
      <c r="E42" s="54">
        <v>39507.675999999999</v>
      </c>
      <c r="F42" s="54">
        <v>39377.190999999999</v>
      </c>
      <c r="G42" s="54">
        <v>2039.962</v>
      </c>
      <c r="H42" s="54">
        <v>2033.2249999999999</v>
      </c>
      <c r="I42" s="54">
        <v>0</v>
      </c>
      <c r="J42" s="54">
        <v>0</v>
      </c>
      <c r="K42" s="54">
        <v>2186.7170000000001</v>
      </c>
      <c r="L42" s="54">
        <v>2179.4949999999999</v>
      </c>
      <c r="M42" s="54"/>
      <c r="N42" s="54"/>
      <c r="O42" s="49">
        <f>D42/C42</f>
        <v>0.99669726465612674</v>
      </c>
      <c r="P42" s="55"/>
      <c r="Q42" s="55"/>
      <c r="R42" s="56">
        <f>(R43+R44)/2</f>
        <v>1</v>
      </c>
      <c r="S42" s="12"/>
      <c r="T42" s="13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1" customFormat="1" ht="39.75" customHeight="1" x14ac:dyDescent="0.25">
      <c r="A43" s="39"/>
      <c r="B43" s="30" t="s">
        <v>41</v>
      </c>
      <c r="C43" s="32"/>
      <c r="D43" s="32"/>
      <c r="E43" s="50"/>
      <c r="F43" s="50"/>
      <c r="G43" s="50"/>
      <c r="H43" s="50"/>
      <c r="I43" s="50"/>
      <c r="J43" s="50"/>
      <c r="K43" s="51"/>
      <c r="L43" s="51"/>
      <c r="M43" s="50"/>
      <c r="N43" s="50"/>
      <c r="O43" s="50"/>
      <c r="P43" s="35">
        <v>2</v>
      </c>
      <c r="Q43" s="35">
        <v>2</v>
      </c>
      <c r="R43" s="36">
        <f>Q43/P43</f>
        <v>1</v>
      </c>
      <c r="S43" s="13"/>
      <c r="T43" s="20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37.5" customHeight="1" x14ac:dyDescent="0.25">
      <c r="A44" s="41"/>
      <c r="B44" s="30" t="s">
        <v>42</v>
      </c>
      <c r="C44" s="32"/>
      <c r="D44" s="32"/>
      <c r="E44" s="50"/>
      <c r="F44" s="50"/>
      <c r="G44" s="50"/>
      <c r="H44" s="50"/>
      <c r="I44" s="50"/>
      <c r="J44" s="50"/>
      <c r="K44" s="51"/>
      <c r="L44" s="51"/>
      <c r="M44" s="50"/>
      <c r="N44" s="50"/>
      <c r="O44" s="50"/>
      <c r="P44" s="47">
        <v>290.2</v>
      </c>
      <c r="Q44" s="47">
        <v>290.2</v>
      </c>
      <c r="R44" s="36">
        <f>Q44/P44</f>
        <v>1</v>
      </c>
      <c r="S44" s="12"/>
      <c r="T44" s="18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11" customFormat="1" ht="80.25" customHeight="1" x14ac:dyDescent="0.25">
      <c r="A45" s="38" t="s">
        <v>45</v>
      </c>
      <c r="B45" s="53" t="s">
        <v>73</v>
      </c>
      <c r="C45" s="54">
        <f>E45+G45+I45+K45+M45</f>
        <v>1095.5170000000001</v>
      </c>
      <c r="D45" s="54">
        <f>F45+H45+J45+L45+N45</f>
        <v>738.59400000000005</v>
      </c>
      <c r="E45" s="54"/>
      <c r="F45" s="54"/>
      <c r="G45" s="54"/>
      <c r="H45" s="54"/>
      <c r="I45" s="54"/>
      <c r="J45" s="54"/>
      <c r="K45" s="54">
        <v>1095.5170000000001</v>
      </c>
      <c r="L45" s="54">
        <v>738.59400000000005</v>
      </c>
      <c r="M45" s="54"/>
      <c r="N45" s="54"/>
      <c r="O45" s="49">
        <f>D45/C45</f>
        <v>0.67419674911480154</v>
      </c>
      <c r="P45" s="55"/>
      <c r="Q45" s="55"/>
      <c r="R45" s="57">
        <f>(R46+R47+R48+R49+R50+R51+R52)/7</f>
        <v>0.85119047619047628</v>
      </c>
      <c r="S45" s="1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51.75" customHeight="1" x14ac:dyDescent="0.25">
      <c r="A46" s="39">
        <v>1</v>
      </c>
      <c r="B46" s="30" t="s">
        <v>34</v>
      </c>
      <c r="C46" s="32"/>
      <c r="D46" s="32"/>
      <c r="E46" s="33"/>
      <c r="F46" s="33"/>
      <c r="G46" s="33"/>
      <c r="H46" s="33"/>
      <c r="I46" s="33"/>
      <c r="J46" s="33"/>
      <c r="K46" s="32"/>
      <c r="L46" s="32"/>
      <c r="M46" s="33"/>
      <c r="N46" s="33"/>
      <c r="O46" s="34"/>
      <c r="P46" s="35">
        <v>6</v>
      </c>
      <c r="Q46" s="35">
        <v>7</v>
      </c>
      <c r="R46" s="36">
        <f t="shared" ref="R46:R52" si="3">Q46/P46</f>
        <v>1.1666666666666667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ht="45.75" customHeight="1" x14ac:dyDescent="0.25">
      <c r="A47" s="39">
        <v>2</v>
      </c>
      <c r="B47" s="30" t="s">
        <v>80</v>
      </c>
      <c r="C47" s="32"/>
      <c r="D47" s="32"/>
      <c r="E47" s="33"/>
      <c r="F47" s="33"/>
      <c r="G47" s="33"/>
      <c r="H47" s="33"/>
      <c r="I47" s="33"/>
      <c r="J47" s="33"/>
      <c r="K47" s="32"/>
      <c r="L47" s="32"/>
      <c r="M47" s="33"/>
      <c r="N47" s="33"/>
      <c r="O47" s="34"/>
      <c r="P47" s="35">
        <v>3</v>
      </c>
      <c r="Q47" s="35">
        <v>3</v>
      </c>
      <c r="R47" s="36">
        <f>Q47/P47</f>
        <v>1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ht="69" customHeight="1" x14ac:dyDescent="0.25">
      <c r="A48" s="39">
        <v>3</v>
      </c>
      <c r="B48" s="30" t="s">
        <v>57</v>
      </c>
      <c r="C48" s="32"/>
      <c r="D48" s="32"/>
      <c r="E48" s="33"/>
      <c r="F48" s="33"/>
      <c r="G48" s="33"/>
      <c r="H48" s="33"/>
      <c r="I48" s="33"/>
      <c r="J48" s="33"/>
      <c r="K48" s="32"/>
      <c r="L48" s="32"/>
      <c r="M48" s="33"/>
      <c r="N48" s="33"/>
      <c r="O48" s="34"/>
      <c r="P48" s="35">
        <v>1</v>
      </c>
      <c r="Q48" s="35">
        <v>1</v>
      </c>
      <c r="R48" s="36">
        <f>Q48/P48</f>
        <v>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ht="36.75" customHeight="1" x14ac:dyDescent="0.25">
      <c r="A49" s="39">
        <v>4</v>
      </c>
      <c r="B49" s="30" t="s">
        <v>35</v>
      </c>
      <c r="C49" s="32"/>
      <c r="D49" s="32"/>
      <c r="E49" s="33"/>
      <c r="F49" s="33"/>
      <c r="G49" s="33"/>
      <c r="H49" s="33"/>
      <c r="I49" s="33"/>
      <c r="J49" s="33"/>
      <c r="K49" s="32"/>
      <c r="L49" s="32"/>
      <c r="M49" s="33"/>
      <c r="N49" s="33"/>
      <c r="O49" s="34"/>
      <c r="P49" s="35">
        <v>24</v>
      </c>
      <c r="Q49" s="35">
        <v>19</v>
      </c>
      <c r="R49" s="36">
        <f t="shared" si="3"/>
        <v>0.79166666666666663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ht="99" customHeight="1" x14ac:dyDescent="0.25">
      <c r="A50" s="39">
        <v>5</v>
      </c>
      <c r="B50" s="30" t="s">
        <v>36</v>
      </c>
      <c r="C50" s="32"/>
      <c r="D50" s="32"/>
      <c r="E50" s="33"/>
      <c r="F50" s="33"/>
      <c r="G50" s="33"/>
      <c r="H50" s="33"/>
      <c r="I50" s="33"/>
      <c r="J50" s="33"/>
      <c r="K50" s="32"/>
      <c r="L50" s="32"/>
      <c r="M50" s="33"/>
      <c r="N50" s="33"/>
      <c r="O50" s="34"/>
      <c r="P50" s="35">
        <v>5</v>
      </c>
      <c r="Q50" s="35">
        <v>5</v>
      </c>
      <c r="R50" s="36">
        <f t="shared" si="3"/>
        <v>1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ht="37.5" customHeight="1" x14ac:dyDescent="0.25">
      <c r="A51" s="39">
        <v>6</v>
      </c>
      <c r="B51" s="30" t="s">
        <v>75</v>
      </c>
      <c r="C51" s="32"/>
      <c r="D51" s="32"/>
      <c r="E51" s="33"/>
      <c r="F51" s="33"/>
      <c r="G51" s="33"/>
      <c r="H51" s="33"/>
      <c r="I51" s="33"/>
      <c r="J51" s="33"/>
      <c r="K51" s="32"/>
      <c r="L51" s="32"/>
      <c r="M51" s="33"/>
      <c r="N51" s="33"/>
      <c r="O51" s="34"/>
      <c r="P51" s="35">
        <v>2</v>
      </c>
      <c r="Q51" s="35">
        <v>1</v>
      </c>
      <c r="R51" s="36">
        <f t="shared" si="3"/>
        <v>0.5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ht="99.75" customHeight="1" x14ac:dyDescent="0.25">
      <c r="A52" s="39">
        <v>7</v>
      </c>
      <c r="B52" s="30" t="s">
        <v>76</v>
      </c>
      <c r="C52" s="32"/>
      <c r="D52" s="32"/>
      <c r="E52" s="33"/>
      <c r="F52" s="33"/>
      <c r="G52" s="33"/>
      <c r="H52" s="33"/>
      <c r="I52" s="33"/>
      <c r="J52" s="33"/>
      <c r="K52" s="32"/>
      <c r="L52" s="32"/>
      <c r="M52" s="33"/>
      <c r="N52" s="33"/>
      <c r="O52" s="34"/>
      <c r="P52" s="35">
        <v>2</v>
      </c>
      <c r="Q52" s="35">
        <v>1</v>
      </c>
      <c r="R52" s="36">
        <f t="shared" si="3"/>
        <v>0.5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ht="68.25" customHeight="1" x14ac:dyDescent="0.25">
      <c r="A53" s="38" t="s">
        <v>47</v>
      </c>
      <c r="B53" s="53" t="s">
        <v>77</v>
      </c>
      <c r="C53" s="54">
        <v>23.873000000000001</v>
      </c>
      <c r="D53" s="54">
        <v>0</v>
      </c>
      <c r="E53" s="54"/>
      <c r="F53" s="54"/>
      <c r="G53" s="54"/>
      <c r="H53" s="54"/>
      <c r="I53" s="54"/>
      <c r="J53" s="54"/>
      <c r="K53" s="54">
        <v>23.873000000000001</v>
      </c>
      <c r="L53" s="54">
        <v>0</v>
      </c>
      <c r="M53" s="54"/>
      <c r="N53" s="54"/>
      <c r="O53" s="49">
        <f>D53/C53</f>
        <v>0</v>
      </c>
      <c r="P53" s="55"/>
      <c r="Q53" s="55"/>
      <c r="R53" s="56">
        <f>(R54+R55+R56+R57+R58)/5</f>
        <v>0.71107058823529412</v>
      </c>
      <c r="S53" s="14"/>
      <c r="T53" s="12"/>
      <c r="U53" s="14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ht="67.5" customHeight="1" x14ac:dyDescent="0.25">
      <c r="A54" s="39">
        <v>1</v>
      </c>
      <c r="B54" s="30" t="s">
        <v>60</v>
      </c>
      <c r="C54" s="32"/>
      <c r="D54" s="32"/>
      <c r="E54" s="33"/>
      <c r="F54" s="33"/>
      <c r="G54" s="33"/>
      <c r="H54" s="33"/>
      <c r="I54" s="33"/>
      <c r="J54" s="33"/>
      <c r="K54" s="32"/>
      <c r="L54" s="32"/>
      <c r="M54" s="33"/>
      <c r="N54" s="33"/>
      <c r="O54" s="34" t="s">
        <v>63</v>
      </c>
      <c r="P54" s="35">
        <v>5</v>
      </c>
      <c r="Q54" s="35">
        <v>0</v>
      </c>
      <c r="R54" s="36">
        <f>Q54/P54</f>
        <v>0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ht="99" customHeight="1" x14ac:dyDescent="0.25">
      <c r="A55" s="39">
        <v>2</v>
      </c>
      <c r="B55" s="30" t="s">
        <v>62</v>
      </c>
      <c r="C55" s="32"/>
      <c r="D55" s="32"/>
      <c r="E55" s="33"/>
      <c r="F55" s="33"/>
      <c r="G55" s="33"/>
      <c r="H55" s="33"/>
      <c r="I55" s="33"/>
      <c r="J55" s="33"/>
      <c r="K55" s="32"/>
      <c r="L55" s="32"/>
      <c r="M55" s="33"/>
      <c r="N55" s="33"/>
      <c r="O55" s="34"/>
      <c r="P55" s="35">
        <v>100</v>
      </c>
      <c r="Q55" s="35">
        <v>100</v>
      </c>
      <c r="R55" s="36">
        <f>Q55/P55</f>
        <v>1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ht="69.75" customHeight="1" x14ac:dyDescent="0.25">
      <c r="A56" s="39">
        <v>3</v>
      </c>
      <c r="B56" s="30" t="s">
        <v>58</v>
      </c>
      <c r="C56" s="32"/>
      <c r="D56" s="32"/>
      <c r="E56" s="33"/>
      <c r="F56" s="33"/>
      <c r="G56" s="33"/>
      <c r="H56" s="33"/>
      <c r="I56" s="33"/>
      <c r="J56" s="33"/>
      <c r="K56" s="32"/>
      <c r="L56" s="32"/>
      <c r="M56" s="33"/>
      <c r="N56" s="33"/>
      <c r="O56" s="34"/>
      <c r="P56" s="35">
        <v>4</v>
      </c>
      <c r="Q56" s="35">
        <v>3</v>
      </c>
      <c r="R56" s="36">
        <f>Q56/P56</f>
        <v>0.75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ht="147.75" customHeight="1" x14ac:dyDescent="0.25">
      <c r="A57" s="39">
        <v>4</v>
      </c>
      <c r="B57" s="30" t="s">
        <v>59</v>
      </c>
      <c r="C57" s="32"/>
      <c r="D57" s="32"/>
      <c r="E57" s="33"/>
      <c r="F57" s="33"/>
      <c r="G57" s="33"/>
      <c r="H57" s="33"/>
      <c r="I57" s="33"/>
      <c r="J57" s="33"/>
      <c r="K57" s="32"/>
      <c r="L57" s="32"/>
      <c r="M57" s="33"/>
      <c r="N57" s="33"/>
      <c r="O57" s="34"/>
      <c r="P57" s="35">
        <v>100</v>
      </c>
      <c r="Q57" s="35">
        <v>92.3</v>
      </c>
      <c r="R57" s="36">
        <f>Q57/P57</f>
        <v>0.92299999999999993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ht="124.5" customHeight="1" x14ac:dyDescent="0.25">
      <c r="A58" s="40">
        <v>5</v>
      </c>
      <c r="B58" s="30" t="s">
        <v>61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35">
        <v>85</v>
      </c>
      <c r="Q58" s="35">
        <v>75</v>
      </c>
      <c r="R58" s="67">
        <f>Q58/P58</f>
        <v>0.88235294117647056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x14ac:dyDescent="0.25">
      <c r="A59" s="19"/>
      <c r="B59" s="19"/>
    </row>
    <row r="60" spans="1:46" x14ac:dyDescent="0.25">
      <c r="A60" s="19"/>
      <c r="B60" s="19"/>
    </row>
    <row r="61" spans="1:46" x14ac:dyDescent="0.25">
      <c r="A61" s="19"/>
      <c r="B61" s="19"/>
    </row>
    <row r="62" spans="1:46" ht="16.5" x14ac:dyDescent="0.25">
      <c r="A62" s="5" t="s"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10"/>
      <c r="R62" s="7" t="s">
        <v>51</v>
      </c>
    </row>
  </sheetData>
  <mergeCells count="13">
    <mergeCell ref="A2:R3"/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 2023 год</vt:lpstr>
      <vt:lpstr>'за 6 мес 2023 год'!Заголовки_для_печати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0878</cp:lastModifiedBy>
  <cp:lastPrinted>2023-10-27T10:14:30Z</cp:lastPrinted>
  <dcterms:created xsi:type="dcterms:W3CDTF">2015-09-18T08:48:16Z</dcterms:created>
  <dcterms:modified xsi:type="dcterms:W3CDTF">2023-10-31T10:13:18Z</dcterms:modified>
</cp:coreProperties>
</file>